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Talent" sheetId="4" state="visible" r:id="rId4"/>
    <sheet xmlns:r="http://schemas.openxmlformats.org/officeDocument/2006/relationships" name="Production" sheetId="5" state="visible" r:id="rId5"/>
    <sheet xmlns:r="http://schemas.openxmlformats.org/officeDocument/2006/relationships" name="Site" sheetId="6" state="visible" r:id="rId6"/>
    <sheet xmlns:r="http://schemas.openxmlformats.org/officeDocument/2006/relationships" name="Permitting &amp; Legal" sheetId="7" state="visible" r:id="rId7"/>
    <sheet xmlns:r="http://schemas.openxmlformats.org/officeDocument/2006/relationships" name="Ops &amp; Marketing" sheetId="8" state="visible" r:id="rId8"/>
    <sheet xmlns:r="http://schemas.openxmlformats.org/officeDocument/2006/relationships" name="Overhead" sheetId="9" state="visible" r:id="rId9"/>
    <sheet xmlns:r="http://schemas.openxmlformats.org/officeDocument/2006/relationships" name="Revenue" sheetId="10" state="visible" r:id="rId10"/>
    <sheet xmlns:r="http://schemas.openxmlformats.org/officeDocument/2006/relationships" name="Tax swap" sheetId="11" state="visible" r:id="rId11"/>
    <sheet xmlns:r="http://schemas.openxmlformats.org/officeDocument/2006/relationships" name="Scenarios" sheetId="12" state="visible" r:id="rId12"/>
    <sheet xmlns:r="http://schemas.openxmlformats.org/officeDocument/2006/relationships" name="Source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"/>
    <numFmt numFmtId="165" formatCode="&quot;$&quot;#,##0;(#,##0)"/>
    <numFmt numFmtId="166" formatCode="0.0"/>
    <numFmt numFmtId="167" formatCode="0.0%"/>
    <numFmt numFmtId="168" formatCode="0.000%"/>
    <numFmt numFmtId="169" formatCode="&quot;$&quot;#,##0.00,,&quot;m&quot;"/>
    <numFmt numFmtId="170" formatCode="&quot;$&quot;#,##0.00,,&quot;m&quot;;(#,##0.00,,&quot;m&quot;)"/>
  </numFmts>
  <fonts count="11">
    <font>
      <name val="Calibri"/>
      <family val="2"/>
      <color theme="1"/>
      <sz val="11"/>
      <scheme val="minor"/>
    </font>
    <font>
      <b val="1"/>
      <color rgb="FF12100E"/>
      <sz val="22"/>
    </font>
    <font>
      <b val="1"/>
      <color rgb="FFB4522F"/>
      <sz val="10"/>
    </font>
    <font>
      <color rgb="FF8D857A"/>
      <sz val="10"/>
    </font>
    <font>
      <b val="1"/>
      <sz val="11"/>
    </font>
    <font>
      <color rgb="FF8D857A"/>
      <sz val="9"/>
    </font>
    <font>
      <b val="1"/>
      <color rgb="FF12100E"/>
      <sz val="14"/>
    </font>
    <font>
      <b val="1"/>
    </font>
    <font>
      <b val="1"/>
      <color rgb="FFFFFFFF"/>
      <sz val="10"/>
    </font>
    <font>
      <color rgb="FFB4522F"/>
      <sz val="9"/>
    </font>
    <font>
      <color rgb="FF8D857A"/>
      <sz val="8"/>
    </font>
  </fonts>
  <fills count="3">
    <fill>
      <patternFill/>
    </fill>
    <fill>
      <patternFill patternType="gray125"/>
    </fill>
    <fill>
      <patternFill patternType="solid">
        <fgColor rgb="FF12100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3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0" fillId="0" borderId="0" pivotButton="0" quotePrefix="0" xfId="0"/>
    <xf numFmtId="0" fontId="7" fillId="0" borderId="0" pivotButton="0" quotePrefix="0" xfId="0"/>
    <xf numFmtId="164" fontId="7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49" fontId="0" fillId="0" borderId="0" pivotButton="0" quotePrefix="0" xfId="0"/>
    <xf numFmtId="2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0" fontId="8" fillId="2" borderId="0" applyAlignment="1" pivotButton="0" quotePrefix="0" xfId="0">
      <alignment horizontal="left"/>
    </xf>
    <xf numFmtId="0" fontId="8" fillId="2" borderId="0" applyAlignment="1" pivotButton="0" quotePrefix="0" xfId="0">
      <alignment horizontal="right"/>
    </xf>
    <xf numFmtId="0" fontId="9" fillId="0" borderId="0" pivotButton="0" quotePrefix="0" xfId="0"/>
    <xf numFmtId="0" fontId="10" fillId="0" borderId="0" pivotButton="0" quotePrefix="0" xfId="0"/>
    <xf numFmtId="169" fontId="0" fillId="0" borderId="0" pivotButton="0" quotePrefix="0" xfId="0"/>
    <xf numFmtId="170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8"/>
  <sheetViews>
    <sheetView showGridLines="0" workbookViewId="0">
      <selection activeCell="A1" sqref="A1"/>
    </sheetView>
  </sheetViews>
  <sheetFormatPr baseColWidth="8" defaultRowHeight="15"/>
  <cols>
    <col width="38" customWidth="1" min="2" max="2"/>
    <col width="18" customWidth="1" min="3" max="3"/>
  </cols>
  <sheetData>
    <row r="2">
      <c r="B2" s="1" t="inlineStr">
        <is>
          <t>BRUNO MARS — HONOLULU</t>
        </is>
      </c>
    </row>
    <row r="3">
      <c r="B3" s="2" t="inlineStr">
        <is>
          <t>Tier A buyout budget · 30,000 capacity · at the Manila envelope</t>
        </is>
      </c>
    </row>
    <row r="5">
      <c r="B5" s="3" t="inlineStr">
        <is>
          <t>All-in ask</t>
        </is>
      </c>
      <c r="C5" s="4" t="n">
        <v>11850000</v>
      </c>
    </row>
    <row r="6">
      <c r="B6" s="3" t="inlineStr">
        <is>
          <t>Headliner buyout</t>
        </is>
      </c>
      <c r="C6" s="4" t="n">
        <v>4000000</v>
      </c>
    </row>
    <row r="7">
      <c r="B7" s="3" t="inlineStr">
        <is>
          <t>Revenue</t>
        </is>
      </c>
      <c r="C7" s="4" t="n">
        <v>7336500</v>
      </c>
    </row>
    <row r="8">
      <c r="B8" s="3" t="inlineStr">
        <is>
          <t>Net, Manila tax basis</t>
        </is>
      </c>
      <c r="C8" s="5" t="n">
        <v>-4513500</v>
      </c>
    </row>
    <row r="9">
      <c r="B9" s="3" t="inlineStr">
        <is>
          <t>Net, Hawaii tax basis</t>
        </is>
      </c>
      <c r="C9" s="5" t="n">
        <v>-3193066</v>
      </c>
    </row>
    <row r="10">
      <c r="B10" s="3" t="inlineStr">
        <is>
          <t>Statutory cost, Manila</t>
        </is>
      </c>
      <c r="C10" s="4" t="n">
        <v>1760000</v>
      </c>
    </row>
    <row r="11">
      <c r="B11" s="3" t="inlineStr">
        <is>
          <t>Statutory cost, Honolulu (GET)</t>
        </is>
      </c>
      <c r="C11" s="4" t="n">
        <v>330142</v>
      </c>
    </row>
    <row r="12">
      <c r="B12" s="3" t="inlineStr">
        <is>
          <t>Freed inside the envelope</t>
        </is>
      </c>
      <c r="C12" s="4" t="n">
        <v>1429858</v>
      </c>
    </row>
    <row r="13">
      <c r="B13" s="3" t="inlineStr">
        <is>
          <t>Average ticket</t>
        </is>
      </c>
      <c r="C13" s="4" t="n">
        <v>184.7894736842105</v>
      </c>
    </row>
    <row r="14">
      <c r="B14" s="3" t="inlineStr">
        <is>
          <t>Paid admissions</t>
        </is>
      </c>
      <c r="C14" s="6" t="n">
        <v>28500</v>
      </c>
    </row>
    <row r="18">
      <c r="B18" s="7" t="inlineStr">
        <is>
          <t>Every operational line is carried unchanged from the Manila budget of November 2026. Only the statutory layer is restated for Hawaii.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0"/>
  <sheetViews>
    <sheetView showGridLines="0" workbookViewId="0">
      <selection activeCell="A1" sqref="A1"/>
    </sheetView>
  </sheetViews>
  <sheetFormatPr baseColWidth="8" defaultRowHeight="15"/>
  <cols>
    <col width="42" customWidth="1" min="2" max="2"/>
    <col width="16" customWidth="1" min="3" max="3"/>
  </cols>
  <sheetData>
    <row r="2">
      <c r="B2" s="8" t="inlineStr">
        <is>
          <t>Summary of the envelope</t>
        </is>
      </c>
    </row>
    <row r="4">
      <c r="B4" t="inlineStr">
        <is>
          <t>Talent &amp; artist</t>
        </is>
      </c>
      <c r="C4" s="9" t="n">
        <v>5400290</v>
      </c>
    </row>
    <row r="5">
      <c r="B5" t="inlineStr">
        <is>
          <t>Production</t>
        </is>
      </c>
      <c r="C5" s="9" t="n">
        <v>1317250</v>
      </c>
    </row>
    <row r="6">
      <c r="B6" t="inlineStr">
        <is>
          <t>Site &amp; infrastructure</t>
        </is>
      </c>
      <c r="C6" s="9" t="n">
        <v>585849</v>
      </c>
    </row>
    <row r="7">
      <c r="B7" t="inlineStr">
        <is>
          <t>Permitting, legal &amp; consents</t>
        </is>
      </c>
      <c r="C7" s="9" t="n">
        <v>662400</v>
      </c>
    </row>
    <row r="8">
      <c r="B8" t="inlineStr">
        <is>
          <t>Operations &amp; marketing</t>
        </is>
      </c>
      <c r="C8" s="9" t="n">
        <v>1304435</v>
      </c>
    </row>
    <row r="9">
      <c r="B9" t="inlineStr">
        <is>
          <t>Overhead &amp; finance</t>
        </is>
      </c>
      <c r="C9" s="9" t="n">
        <v>374214</v>
      </c>
    </row>
    <row r="10">
      <c r="B10" t="inlineStr">
        <is>
          <t>Programme contingency @ 5%</t>
        </is>
      </c>
      <c r="C10" s="9" t="n">
        <v>207084</v>
      </c>
    </row>
    <row r="11">
      <c r="B11" t="inlineStr">
        <is>
          <t>Promoter fee @ 8%</t>
        </is>
      </c>
      <c r="C11" s="9" t="n">
        <v>347902</v>
      </c>
    </row>
    <row r="12">
      <c r="B12" t="inlineStr">
        <is>
          <t>Hawaii GET @ 4.5%</t>
        </is>
      </c>
      <c r="C12" s="9" t="n">
        <v>330142</v>
      </c>
    </row>
    <row r="13">
      <c r="B13" s="10" t="inlineStr">
        <is>
          <t>Total modelled cost, Hawaii basis</t>
        </is>
      </c>
      <c r="C13" s="11">
        <f>SUM(C4:C12)</f>
        <v/>
      </c>
    </row>
    <row r="15">
      <c r="B15" t="inlineStr">
        <is>
          <t>Envelope held at Manila's all-in ask</t>
        </is>
      </c>
      <c r="C15" s="9" t="n">
        <v>11850000</v>
      </c>
    </row>
    <row r="16">
      <c r="B16" t="inlineStr">
        <is>
          <t>Headroom inside the envelope</t>
        </is>
      </c>
      <c r="C16" s="9">
        <f>C15-C12</f>
        <v/>
      </c>
    </row>
    <row r="18">
      <c r="B18" t="inlineStr">
        <is>
          <t>Revenue</t>
        </is>
      </c>
      <c r="C18" s="9" t="n">
        <v>7336500</v>
      </c>
    </row>
    <row r="19">
      <c r="B19" t="inlineStr">
        <is>
          <t>Net position (envelope basis)</t>
        </is>
      </c>
      <c r="C19" s="12" t="n">
        <v>-4513500</v>
      </c>
    </row>
    <row r="20">
      <c r="B20" t="inlineStr">
        <is>
          <t>Net position (Hawaii basis)</t>
        </is>
      </c>
      <c r="C20" s="12" t="n">
        <v>-3193066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18"/>
  <sheetViews>
    <sheetView showGridLines="0" workbookViewId="0">
      <selection activeCell="A1" sqref="A1"/>
    </sheetView>
  </sheetViews>
  <sheetFormatPr baseColWidth="8" defaultRowHeight="15"/>
  <cols>
    <col width="40" customWidth="1" min="2" max="2"/>
  </cols>
  <sheetData>
    <row r="2">
      <c r="B2" s="8" t="inlineStr">
        <is>
          <t>Event assumptions</t>
        </is>
      </c>
    </row>
    <row r="4">
      <c r="B4" t="inlineStr">
        <is>
          <t>Capacity</t>
        </is>
      </c>
      <c r="C4" s="13" t="n">
        <v>30000</v>
      </c>
    </row>
    <row r="5">
      <c r="B5" t="inlineStr">
        <is>
          <t>Paid admissions</t>
        </is>
      </c>
      <c r="C5" s="13" t="n">
        <v>28500</v>
      </c>
    </row>
    <row r="6">
      <c r="B6" t="inlineStr">
        <is>
          <t>Complimentary</t>
        </is>
      </c>
      <c r="C6" s="13" t="n">
        <v>1500</v>
      </c>
    </row>
    <row r="7">
      <c r="B7" t="inlineStr">
        <is>
          <t>Show nights (base)</t>
        </is>
      </c>
      <c r="C7" s="14" t="n">
        <v>1</v>
      </c>
    </row>
    <row r="8">
      <c r="B8" t="inlineStr">
        <is>
          <t>Stages</t>
        </is>
      </c>
      <c r="C8" s="14" t="n">
        <v>2</v>
      </c>
    </row>
    <row r="9">
      <c r="B9" t="inlineStr">
        <is>
          <t>Site area, hectares</t>
        </is>
      </c>
      <c r="C9" s="15" t="n">
        <v>8</v>
      </c>
    </row>
    <row r="10">
      <c r="B10" t="inlineStr">
        <is>
          <t>Build / strike, days</t>
        </is>
      </c>
      <c r="C10" s="16" t="inlineStr">
        <is>
          <t>5 + 2</t>
        </is>
      </c>
    </row>
    <row r="11">
      <c r="B11" t="inlineStr">
        <is>
          <t>Currency</t>
        </is>
      </c>
      <c r="C11" s="16" t="inlineStr">
        <is>
          <t>USD only</t>
        </is>
      </c>
    </row>
    <row r="12">
      <c r="B12" t="inlineStr">
        <is>
          <t>Planning rate carried for reference</t>
        </is>
      </c>
      <c r="C12" s="17" t="n">
        <v>63.6</v>
      </c>
    </row>
    <row r="13">
      <c r="B13" t="inlineStr">
        <is>
          <t>Programme contingency</t>
        </is>
      </c>
      <c r="C13" s="18" t="n">
        <v>0.05</v>
      </c>
    </row>
    <row r="14">
      <c r="B14" t="inlineStr">
        <is>
          <t>Promoter fee</t>
        </is>
      </c>
      <c r="C14" s="18" t="n">
        <v>0.08</v>
      </c>
    </row>
    <row r="15">
      <c r="B15" t="inlineStr">
        <is>
          <t>Talent contingency</t>
        </is>
      </c>
      <c r="C15" s="18" t="n">
        <v>0.03</v>
      </c>
    </row>
    <row r="16">
      <c r="B16" t="inlineStr">
        <is>
          <t>Production contingency</t>
        </is>
      </c>
      <c r="C16" s="18" t="n">
        <v>0.06</v>
      </c>
    </row>
    <row r="17">
      <c r="B17" t="inlineStr">
        <is>
          <t>Site contingency</t>
        </is>
      </c>
      <c r="C17" s="18" t="n">
        <v>0.05</v>
      </c>
    </row>
    <row r="18">
      <c r="B18" t="inlineStr">
        <is>
          <t>Hawaii GET, Oahu</t>
        </is>
      </c>
      <c r="C18" s="19" t="n">
        <v>0.045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52" customWidth="1" min="2" max="2"/>
    <col width="8" customWidth="1" min="3" max="3"/>
    <col width="13" customWidth="1" min="4" max="4"/>
    <col width="15" customWidth="1" min="5" max="5"/>
    <col width="62" customWidth="1" min="6" max="6"/>
  </cols>
  <sheetData>
    <row r="2">
      <c r="B2" s="8" t="inlineStr">
        <is>
          <t>Talent — line items</t>
        </is>
      </c>
    </row>
    <row r="4">
      <c r="A4" s="20" t="inlineStr">
        <is>
          <t>Ref</t>
        </is>
      </c>
      <c r="B4" s="20" t="inlineStr">
        <is>
          <t>Line item</t>
        </is>
      </c>
      <c r="C4" s="21" t="inlineStr">
        <is>
          <t>Qty</t>
        </is>
      </c>
      <c r="D4" s="21" t="inlineStr">
        <is>
          <t>Unit rate</t>
        </is>
      </c>
      <c r="E4" s="21" t="inlineStr">
        <is>
          <t>Amount</t>
        </is>
      </c>
      <c r="F4" s="21" t="inlineStr">
        <is>
          <t>Basis</t>
        </is>
      </c>
    </row>
    <row r="5">
      <c r="A5" s="22" t="inlineStr">
        <is>
          <t>T1</t>
        </is>
      </c>
      <c r="B5" t="inlineStr">
        <is>
          <t>Headliner buyout — Bruno Mars</t>
        </is>
      </c>
      <c r="C5" s="13" t="n">
        <v>1</v>
      </c>
      <c r="D5" s="9" t="n">
        <v>4000000</v>
      </c>
      <c r="E5" s="9">
        <f>C5*D5</f>
        <v/>
      </c>
      <c r="F5" s="23" t="inlineStr">
        <is>
          <t>All-in: performance fee USD 3.35m + festival production carriage USD 0.65m. Market range USD 3.0–5.0m.</t>
        </is>
      </c>
    </row>
    <row r="6">
      <c r="A6" s="22" t="inlineStr">
        <is>
          <t>T2</t>
        </is>
      </c>
      <c r="B6" t="inlineStr">
        <is>
          <t>International support — Tier B</t>
        </is>
      </c>
      <c r="C6" s="13" t="n">
        <v>1</v>
      </c>
      <c r="D6" s="9" t="n">
        <v>200000</v>
      </c>
      <c r="E6" s="9">
        <f>C6*D6</f>
        <v/>
      </c>
      <c r="F6" s="23" t="inlineStr">
        <is>
          <t>1 x 60-min set, 8-piece band</t>
        </is>
      </c>
    </row>
    <row r="7">
      <c r="A7" s="22" t="inlineStr">
        <is>
          <t>T3</t>
        </is>
      </c>
      <c r="B7" t="inlineStr">
        <is>
          <t>Regional support — West Coast</t>
        </is>
      </c>
      <c r="C7" s="13" t="n">
        <v>1</v>
      </c>
      <c r="D7" s="9" t="n">
        <v>90000</v>
      </c>
      <c r="E7" s="9">
        <f>C7*D7</f>
        <v/>
      </c>
      <c r="F7" s="23" t="inlineStr">
        <is>
          <t>1 x 45-min set</t>
        </is>
      </c>
    </row>
    <row r="8">
      <c r="A8" s="22" t="inlineStr">
        <is>
          <t>T4</t>
        </is>
      </c>
      <c r="B8" t="inlineStr">
        <is>
          <t>Local headliner support (2 acts)</t>
        </is>
      </c>
      <c r="C8" s="13" t="n">
        <v>1</v>
      </c>
      <c r="D8" s="9" t="n">
        <v>70000</v>
      </c>
      <c r="E8" s="9">
        <f>C8*D8</f>
        <v/>
      </c>
      <c r="F8" s="23" t="inlineStr">
        <is>
          <t>2 local acts</t>
        </is>
      </c>
    </row>
    <row r="9">
      <c r="A9" s="22" t="inlineStr">
        <is>
          <t>T5</t>
        </is>
      </c>
      <c r="B9" t="inlineStr">
        <is>
          <t>Local acts (6)</t>
        </is>
      </c>
      <c r="C9" s="13" t="n">
        <v>1</v>
      </c>
      <c r="D9" s="9" t="n">
        <v>72000</v>
      </c>
      <c r="E9" s="9">
        <f>C9*D9</f>
        <v/>
      </c>
      <c r="F9" s="23" t="inlineStr">
        <is>
          <t>6 local acts</t>
        </is>
      </c>
    </row>
    <row r="10">
      <c r="A10" s="22" t="inlineStr">
        <is>
          <t>T6</t>
        </is>
      </c>
      <c r="B10" t="inlineStr">
        <is>
          <t>DJ / house acts (4)</t>
        </is>
      </c>
      <c r="C10" s="13" t="n">
        <v>1</v>
      </c>
      <c r="D10" s="9" t="n">
        <v>20000</v>
      </c>
      <c r="E10" s="9">
        <f>C10*D10</f>
        <v/>
      </c>
      <c r="F10" s="23" t="inlineStr">
        <is>
          <t>Changeovers and after-show</t>
        </is>
      </c>
    </row>
    <row r="11">
      <c r="A11" s="22" t="inlineStr">
        <is>
          <t>T7</t>
        </is>
      </c>
      <c r="B11" t="inlineStr">
        <is>
          <t>Artist international travel &amp; freight</t>
        </is>
      </c>
      <c r="C11" s="13" t="n">
        <v>1</v>
      </c>
      <c r="D11" s="9" t="n">
        <v>340000</v>
      </c>
      <c r="E11" s="9">
        <f>C11*D11</f>
        <v/>
      </c>
      <c r="F11" s="23" t="inlineStr">
        <is>
          <t>Principal charter, 95 crew commercial, excess baggage and show freight</t>
        </is>
      </c>
    </row>
    <row r="12">
      <c r="A12" s="22" t="inlineStr">
        <is>
          <t>T8</t>
        </is>
      </c>
      <c r="B12" t="inlineStr">
        <is>
          <t>Hotel accommodation</t>
        </is>
      </c>
      <c r="C12" s="13" t="n">
        <v>150</v>
      </c>
      <c r="D12" s="9" t="n">
        <v>1540</v>
      </c>
      <c r="E12" s="9">
        <f>C12*D12</f>
        <v/>
      </c>
      <c r="F12" s="23" t="inlineStr">
        <is>
          <t>150 rooms x 7 nights x USD 220</t>
        </is>
      </c>
    </row>
    <row r="13">
      <c r="A13" s="22" t="inlineStr">
        <is>
          <t>T9</t>
        </is>
      </c>
      <c r="B13" t="inlineStr">
        <is>
          <t>Ground transport &amp; security fleet</t>
        </is>
      </c>
      <c r="C13" s="13" t="n">
        <v>1</v>
      </c>
      <c r="D13" s="9" t="n">
        <v>85000</v>
      </c>
      <c r="E13" s="9">
        <f>C13*D13</f>
        <v/>
      </c>
      <c r="F13" s="23" t="inlineStr">
        <is>
          <t>8 buses, 10 vans, 4 SUVs, 20 days</t>
        </is>
      </c>
    </row>
    <row r="14">
      <c r="A14" s="22" t="inlineStr">
        <is>
          <t>T10</t>
        </is>
      </c>
      <c r="B14" t="inlineStr">
        <is>
          <t>Artist catering &amp; rider</t>
        </is>
      </c>
      <c r="C14" s="13" t="n">
        <v>1</v>
      </c>
      <c r="D14" s="9" t="n">
        <v>70000</v>
      </c>
      <c r="E14" s="9">
        <f>C14*D14</f>
        <v/>
      </c>
      <c r="F14" s="23" t="inlineStr">
        <is>
          <t>Per rider, 120 pax x 6 days</t>
        </is>
      </c>
    </row>
    <row r="15">
      <c r="A15" s="22" t="inlineStr">
        <is>
          <t>T11</t>
        </is>
      </c>
      <c r="B15" t="inlineStr">
        <is>
          <t>Close protection</t>
        </is>
      </c>
      <c r="C15" s="13" t="n">
        <v>1</v>
      </c>
      <c r="D15" s="9" t="n">
        <v>45000</v>
      </c>
      <c r="E15" s="9">
        <f>C15*D15</f>
        <v/>
      </c>
      <c r="F15" s="23" t="inlineStr">
        <is>
          <t>8 officers x 10 days</t>
        </is>
      </c>
    </row>
    <row r="16">
      <c r="A16" s="22" t="inlineStr">
        <is>
          <t>T12</t>
        </is>
      </c>
      <c r="B16" t="inlineStr">
        <is>
          <t>Visas, work permits, accreditation</t>
        </is>
      </c>
      <c r="C16" s="13" t="n">
        <v>1</v>
      </c>
      <c r="D16" s="9" t="n">
        <v>20000</v>
      </c>
      <c r="E16" s="9">
        <f>C16*D16</f>
        <v/>
      </c>
      <c r="F16" s="23" t="inlineStr">
        <is>
          <t>Principal + crew</t>
        </is>
      </c>
    </row>
    <row r="17">
      <c r="B17" s="10" t="inlineStr">
        <is>
          <t>Subtotal</t>
        </is>
      </c>
      <c r="E17" s="11">
        <f>SUM(E5:E16)</f>
        <v/>
      </c>
    </row>
    <row r="18">
      <c r="B18" t="inlineStr">
        <is>
          <t>Contingency @ 3%</t>
        </is>
      </c>
      <c r="E18" s="9" t="n">
        <v>157290</v>
      </c>
    </row>
    <row r="19">
      <c r="B19" s="10" t="inlineStr">
        <is>
          <t>Total</t>
        </is>
      </c>
      <c r="E19" s="11">
        <f>SUM(E5:E18)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F2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52" customWidth="1" min="2" max="2"/>
    <col width="8" customWidth="1" min="3" max="3"/>
    <col width="13" customWidth="1" min="4" max="4"/>
    <col width="15" customWidth="1" min="5" max="5"/>
    <col width="62" customWidth="1" min="6" max="6"/>
  </cols>
  <sheetData>
    <row r="2">
      <c r="B2" s="8" t="inlineStr">
        <is>
          <t>Production — line items</t>
        </is>
      </c>
    </row>
    <row r="4">
      <c r="A4" s="20" t="inlineStr">
        <is>
          <t>Ref</t>
        </is>
      </c>
      <c r="B4" s="20" t="inlineStr">
        <is>
          <t>Line item</t>
        </is>
      </c>
      <c r="C4" s="21" t="inlineStr">
        <is>
          <t>Qty</t>
        </is>
      </c>
      <c r="D4" s="21" t="inlineStr">
        <is>
          <t>Unit rate</t>
        </is>
      </c>
      <c r="E4" s="21" t="inlineStr">
        <is>
          <t>Amount</t>
        </is>
      </c>
      <c r="F4" s="21" t="inlineStr">
        <is>
          <t>Basis</t>
        </is>
      </c>
    </row>
    <row r="5">
      <c r="A5" s="22" t="inlineStr">
        <is>
          <t>P1</t>
        </is>
      </c>
      <c r="B5" t="inlineStr">
        <is>
          <t>Main stage — 22m proscenium, roof, wings, 2 delay towers</t>
        </is>
      </c>
      <c r="C5" s="13" t="n">
        <v>1</v>
      </c>
      <c r="D5" s="9" t="n">
        <v>283019</v>
      </c>
      <c r="E5" s="9">
        <f>C5*D5</f>
        <v/>
      </c>
      <c r="F5" s="23" t="inlineStr">
        <is>
          <t>Rental, 6 show days incl. build/strike</t>
        </is>
      </c>
    </row>
    <row r="6">
      <c r="A6" s="22" t="inlineStr">
        <is>
          <t>P2</t>
        </is>
      </c>
      <c r="B6" t="inlineStr">
        <is>
          <t>Second stage — 12m</t>
        </is>
      </c>
      <c r="C6" s="13" t="n">
        <v>1</v>
      </c>
      <c r="D6" s="9" t="n">
        <v>78616</v>
      </c>
      <c r="E6" s="9">
        <f>C6*D6</f>
        <v/>
      </c>
      <c r="F6" s="23" t="inlineStr">
        <is>
          <t>Rental</t>
        </is>
      </c>
    </row>
    <row r="7">
      <c r="A7" s="22" t="inlineStr">
        <is>
          <t>P3</t>
        </is>
      </c>
      <c r="B7" t="inlineStr">
        <is>
          <t>Main PA — 12-box line array + 2 delay rings</t>
        </is>
      </c>
      <c r="C7" s="13" t="n">
        <v>1</v>
      </c>
      <c r="D7" s="9" t="n">
        <v>117925</v>
      </c>
      <c r="E7" s="9">
        <f>C7*D7</f>
        <v/>
      </c>
      <c r="F7" s="23" t="inlineStr">
        <is>
          <t>System tech included</t>
        </is>
      </c>
    </row>
    <row r="8">
      <c r="A8" s="22" t="inlineStr">
        <is>
          <t>P4</t>
        </is>
      </c>
      <c r="B8" t="inlineStr">
        <is>
          <t>Second-stage PA</t>
        </is>
      </c>
      <c r="C8" s="13" t="n">
        <v>1</v>
      </c>
      <c r="D8" s="9" t="n">
        <v>28302</v>
      </c>
      <c r="E8" s="9">
        <f>C8*D8</f>
        <v/>
      </c>
    </row>
    <row r="9">
      <c r="A9" s="22" t="inlineStr">
        <is>
          <t>P5</t>
        </is>
      </c>
      <c r="B9" t="inlineStr">
        <is>
          <t>Main lighting design &amp; rig</t>
        </is>
      </c>
      <c r="C9" s="13" t="n">
        <v>1</v>
      </c>
      <c r="D9" s="9" t="n">
        <v>102201</v>
      </c>
      <c r="E9" s="9">
        <f>C9*D9</f>
        <v/>
      </c>
      <c r="F9" s="23" t="inlineStr">
        <is>
          <t>Conventional + moving head + control</t>
        </is>
      </c>
    </row>
    <row r="10">
      <c r="A10" s="22" t="inlineStr">
        <is>
          <t>P6</t>
        </is>
      </c>
      <c r="B10" t="inlineStr">
        <is>
          <t>Site &amp; second-stage lighting</t>
        </is>
      </c>
      <c r="C10" s="13" t="n">
        <v>1</v>
      </c>
      <c r="D10" s="9" t="n">
        <v>34591</v>
      </c>
      <c r="E10" s="9">
        <f>C10*D10</f>
        <v/>
      </c>
    </row>
    <row r="11">
      <c r="A11" s="22" t="inlineStr">
        <is>
          <t>P7</t>
        </is>
      </c>
      <c r="B11" t="inlineStr">
        <is>
          <t>LED video — 240 sqm + playback</t>
        </is>
      </c>
      <c r="C11" s="13" t="n">
        <v>240</v>
      </c>
      <c r="D11" s="9" t="n">
        <v>550</v>
      </c>
      <c r="E11" s="9">
        <f>C11*D11</f>
        <v/>
      </c>
      <c r="F11" s="23" t="inlineStr">
        <is>
          <t>Approx. USD 35,000 per sqm equivalent, installed</t>
        </is>
      </c>
    </row>
    <row r="12">
      <c r="A12" s="22" t="inlineStr">
        <is>
          <t>P8</t>
        </is>
      </c>
      <c r="B12" t="inlineStr">
        <is>
          <t>Rigging &amp; automation</t>
        </is>
      </c>
      <c r="C12" s="13" t="n">
        <v>1</v>
      </c>
      <c r="D12" s="9" t="n">
        <v>47170</v>
      </c>
      <c r="E12" s="9">
        <f>C12*D12</f>
        <v/>
      </c>
    </row>
    <row r="13">
      <c r="A13" s="22" t="inlineStr">
        <is>
          <t>P9</t>
        </is>
      </c>
      <c r="B13" t="inlineStr">
        <is>
          <t>Backline &amp; rehearsal</t>
        </is>
      </c>
      <c r="C13" s="13" t="n">
        <v>1</v>
      </c>
      <c r="D13" s="9" t="n">
        <v>39308</v>
      </c>
      <c r="E13" s="9">
        <f>C13*D13</f>
        <v/>
      </c>
      <c r="F13" s="23" t="inlineStr">
        <is>
          <t>Rehearsal room 4 days</t>
        </is>
      </c>
    </row>
    <row r="14">
      <c r="A14" s="22" t="inlineStr">
        <is>
          <t>P10</t>
        </is>
      </c>
      <c r="B14" t="inlineStr">
        <is>
          <t>Generators — 2.0 MW + distribution</t>
        </is>
      </c>
      <c r="C14" s="13" t="n">
        <v>1</v>
      </c>
      <c r="D14" s="9" t="n">
        <v>110063</v>
      </c>
      <c r="E14" s="9">
        <f>C14*D14</f>
        <v/>
      </c>
      <c r="F14" s="23" t="inlineStr">
        <is>
          <t>N+1 redundancy</t>
        </is>
      </c>
    </row>
    <row r="15">
      <c r="A15" s="22" t="inlineStr">
        <is>
          <t>P11</t>
        </is>
      </c>
      <c r="B15" t="inlineStr">
        <is>
          <t>Site electrics &amp; cabling</t>
        </is>
      </c>
      <c r="C15" s="13" t="n">
        <v>1</v>
      </c>
      <c r="D15" s="9" t="n">
        <v>39308</v>
      </c>
      <c r="E15" s="9">
        <f>C15*D15</f>
        <v/>
      </c>
    </row>
    <row r="16">
      <c r="A16" s="22" t="inlineStr">
        <is>
          <t>P12</t>
        </is>
      </c>
      <c r="B16" t="inlineStr">
        <is>
          <t>Local crew</t>
        </is>
      </c>
      <c r="C16" s="13" t="n">
        <v>220</v>
      </c>
      <c r="D16" s="9" t="n">
        <v>40</v>
      </c>
      <c r="E16" s="9">
        <f>C16*D16</f>
        <v/>
      </c>
      <c r="F16" s="23" t="inlineStr">
        <is>
          <t>220 crew x 5 days x 10 hrs at USD 40/hr</t>
        </is>
      </c>
    </row>
    <row r="17">
      <c r="A17" s="22" t="inlineStr">
        <is>
          <t>P13</t>
        </is>
      </c>
      <c r="B17" t="inlineStr">
        <is>
          <t>Production staff</t>
        </is>
      </c>
      <c r="C17" s="13" t="n">
        <v>18</v>
      </c>
      <c r="D17" s="9" t="n">
        <v>3302</v>
      </c>
      <c r="E17" s="9">
        <f>C17*D17</f>
        <v/>
      </c>
      <c r="F17" s="23" t="inlineStr">
        <is>
          <t>18 pax x 5 production weeks, allocated</t>
        </is>
      </c>
    </row>
    <row r="18">
      <c r="A18" s="22" t="inlineStr">
        <is>
          <t>P14</t>
        </is>
      </c>
      <c r="B18" t="inlineStr">
        <is>
          <t>Freight, customs, carnet, port handling</t>
        </is>
      </c>
      <c r="C18" s="13" t="n">
        <v>1</v>
      </c>
      <c r="D18" s="9" t="n">
        <v>102201</v>
      </c>
      <c r="E18" s="9">
        <f>C18*D18</f>
        <v/>
      </c>
      <c r="F18" s="23" t="inlineStr">
        <is>
          <t>12 containers in / out</t>
        </is>
      </c>
    </row>
    <row r="19">
      <c r="A19" s="22" t="inlineStr">
        <is>
          <t>P15</t>
        </is>
      </c>
      <c r="B19" t="inlineStr">
        <is>
          <t>Comms, radios, CCTV</t>
        </is>
      </c>
      <c r="C19" s="13" t="n">
        <v>1</v>
      </c>
      <c r="D19" s="9" t="n">
        <v>28302</v>
      </c>
      <c r="E19" s="9">
        <f>C19*D19</f>
        <v/>
      </c>
    </row>
    <row r="20">
      <c r="A20" s="22" t="inlineStr">
        <is>
          <t>P16</t>
        </is>
      </c>
      <c r="B20" t="inlineStr">
        <is>
          <t>Weather cover, drainage, trackway</t>
        </is>
      </c>
      <c r="C20" s="13" t="n">
        <v>1</v>
      </c>
      <c r="D20" s="9" t="n">
        <v>31447</v>
      </c>
      <c r="E20" s="9">
        <f>C20*D20</f>
        <v/>
      </c>
    </row>
    <row r="21">
      <c r="B21" s="10" t="inlineStr">
        <is>
          <t>Subtotal</t>
        </is>
      </c>
      <c r="E21" s="11">
        <f>SUM(E5:E20)</f>
        <v/>
      </c>
    </row>
    <row r="22">
      <c r="B22" t="inlineStr">
        <is>
          <t>Contingency @ 6%</t>
        </is>
      </c>
      <c r="E22" s="9" t="n">
        <v>74561</v>
      </c>
    </row>
    <row r="23">
      <c r="B23" s="10" t="inlineStr">
        <is>
          <t>Total</t>
        </is>
      </c>
      <c r="E23" s="11">
        <f>SUM(E5:E22)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F2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52" customWidth="1" min="2" max="2"/>
    <col width="8" customWidth="1" min="3" max="3"/>
    <col width="13" customWidth="1" min="4" max="4"/>
    <col width="15" customWidth="1" min="5" max="5"/>
    <col width="62" customWidth="1" min="6" max="6"/>
  </cols>
  <sheetData>
    <row r="2">
      <c r="B2" s="8" t="inlineStr">
        <is>
          <t>Site — line items</t>
        </is>
      </c>
    </row>
    <row r="4">
      <c r="A4" s="20" t="inlineStr">
        <is>
          <t>Ref</t>
        </is>
      </c>
      <c r="B4" s="20" t="inlineStr">
        <is>
          <t>Line item</t>
        </is>
      </c>
      <c r="C4" s="21" t="inlineStr">
        <is>
          <t>Qty</t>
        </is>
      </c>
      <c r="D4" s="21" t="inlineStr">
        <is>
          <t>Unit rate</t>
        </is>
      </c>
      <c r="E4" s="21" t="inlineStr">
        <is>
          <t>Amount</t>
        </is>
      </c>
      <c r="F4" s="21" t="inlineStr">
        <is>
          <t>Basis</t>
        </is>
      </c>
    </row>
    <row r="5">
      <c r="A5" s="22" t="inlineStr">
        <is>
          <t>S1</t>
        </is>
      </c>
      <c r="B5" t="inlineStr">
        <is>
          <t>Land — family parcel, event agreement</t>
        </is>
      </c>
      <c r="C5" s="13" t="n">
        <v>1</v>
      </c>
      <c r="D5" s="9" t="n">
        <v>0</v>
      </c>
      <c r="E5" s="9">
        <f>C5*D5</f>
        <v/>
      </c>
      <c r="F5" s="23" t="inlineStr">
        <is>
          <t>No rent: the site is made available for the event. Landowner controls access, insurance and the community terms.</t>
        </is>
      </c>
    </row>
    <row r="6">
      <c r="A6" s="22" t="inlineStr">
        <is>
          <t>S2</t>
        </is>
      </c>
      <c r="B6" t="inlineStr">
        <is>
          <t>Perimeter fencing — 2.2 km</t>
        </is>
      </c>
      <c r="C6" s="13" t="n">
        <v>1</v>
      </c>
      <c r="D6" s="9" t="n">
        <v>59748</v>
      </c>
      <c r="E6" s="9">
        <f>C6*D6</f>
        <v/>
      </c>
    </row>
    <row r="7">
      <c r="A7" s="22" t="inlineStr">
        <is>
          <t>S3</t>
        </is>
      </c>
      <c r="B7" t="inlineStr">
        <is>
          <t>Front-of-stage barriers &amp; pit</t>
        </is>
      </c>
      <c r="C7" s="13" t="n">
        <v>1</v>
      </c>
      <c r="D7" s="9" t="n">
        <v>31447</v>
      </c>
      <c r="E7" s="9">
        <f>C7*D7</f>
        <v/>
      </c>
    </row>
    <row r="8">
      <c r="A8" s="22" t="inlineStr">
        <is>
          <t>S4</t>
        </is>
      </c>
      <c r="B8" t="inlineStr">
        <is>
          <t>Ground protection &amp; sub-base</t>
        </is>
      </c>
      <c r="C8" s="13" t="n">
        <v>1</v>
      </c>
      <c r="D8" s="9" t="n">
        <v>39308</v>
      </c>
      <c r="E8" s="9">
        <f>C8*D8</f>
        <v/>
      </c>
    </row>
    <row r="9">
      <c r="A9" s="22" t="inlineStr">
        <is>
          <t>S5</t>
        </is>
      </c>
      <c r="B9" t="inlineStr">
        <is>
          <t>Toilets — 300 units + servicing</t>
        </is>
      </c>
      <c r="C9" s="13" t="n">
        <v>300</v>
      </c>
      <c r="D9" s="9" t="n">
        <v>146</v>
      </c>
      <c r="E9" s="9">
        <f>C9*D9</f>
        <v/>
      </c>
      <c r="F9" s="23" t="inlineStr">
        <is>
          <t>Portable, serviced 3x</t>
        </is>
      </c>
    </row>
    <row r="10">
      <c r="A10" s="22" t="inlineStr">
        <is>
          <t>S6</t>
        </is>
      </c>
      <c r="B10" t="inlineStr">
        <is>
          <t>Water &amp; hydration stations</t>
        </is>
      </c>
      <c r="C10" s="13" t="n">
        <v>1</v>
      </c>
      <c r="D10" s="9" t="n">
        <v>18868</v>
      </c>
      <c r="E10" s="9">
        <f>C10*D10</f>
        <v/>
      </c>
    </row>
    <row r="11">
      <c r="A11" s="22" t="inlineStr">
        <is>
          <t>S7</t>
        </is>
      </c>
      <c r="B11" t="inlineStr">
        <is>
          <t>Waste management &amp; cleaning</t>
        </is>
      </c>
      <c r="C11" s="13" t="n">
        <v>1</v>
      </c>
      <c r="D11" s="9" t="n">
        <v>31447</v>
      </c>
      <c r="E11" s="9">
        <f>C11*D11</f>
        <v/>
      </c>
    </row>
    <row r="12">
      <c r="A12" s="22" t="inlineStr">
        <is>
          <t>S8</t>
        </is>
      </c>
      <c r="B12" t="inlineStr">
        <is>
          <t>Signage &amp; wayfinding</t>
        </is>
      </c>
      <c r="C12" s="13" t="n">
        <v>1</v>
      </c>
      <c r="D12" s="9" t="n">
        <v>23585</v>
      </c>
      <c r="E12" s="9">
        <f>C12*D12</f>
        <v/>
      </c>
    </row>
    <row r="13">
      <c r="A13" s="22" t="inlineStr">
        <is>
          <t>S9</t>
        </is>
      </c>
      <c r="B13" t="inlineStr">
        <is>
          <t>Site lighting towers</t>
        </is>
      </c>
      <c r="C13" s="13" t="n">
        <v>1</v>
      </c>
      <c r="D13" s="9" t="n">
        <v>34591</v>
      </c>
      <c r="E13" s="9">
        <f>C13*D13</f>
        <v/>
      </c>
    </row>
    <row r="14">
      <c r="A14" s="22" t="inlineStr">
        <is>
          <t>S10</t>
        </is>
      </c>
      <c r="B14" t="inlineStr">
        <is>
          <t>Artist compound — trailers, dressing, catering tent</t>
        </is>
      </c>
      <c r="C14" s="13" t="n">
        <v>1</v>
      </c>
      <c r="D14" s="9" t="n">
        <v>62893</v>
      </c>
      <c r="E14" s="9">
        <f>C14*D14</f>
        <v/>
      </c>
    </row>
    <row r="15">
      <c r="A15" s="22" t="inlineStr">
        <is>
          <t>S11</t>
        </is>
      </c>
      <c r="B15" t="inlineStr">
        <is>
          <t>Production office, accreditation, box office</t>
        </is>
      </c>
      <c r="C15" s="13" t="n">
        <v>1</v>
      </c>
      <c r="D15" s="9" t="n">
        <v>28302</v>
      </c>
      <c r="E15" s="9">
        <f>C15*D15</f>
        <v/>
      </c>
    </row>
    <row r="16">
      <c r="A16" s="22" t="inlineStr">
        <is>
          <t>S12</t>
        </is>
      </c>
      <c r="B16" t="inlineStr">
        <is>
          <t>F&amp;B concession infrastructure</t>
        </is>
      </c>
      <c r="C16" s="13" t="n">
        <v>1</v>
      </c>
      <c r="D16" s="9" t="n">
        <v>37736</v>
      </c>
      <c r="E16" s="9">
        <f>C16*D16</f>
        <v/>
      </c>
    </row>
    <row r="17">
      <c r="A17" s="22" t="inlineStr">
        <is>
          <t>S13</t>
        </is>
      </c>
      <c r="B17" t="inlineStr">
        <is>
          <t>Medical tents &amp; first-aid posts</t>
        </is>
      </c>
      <c r="C17" s="13" t="n">
        <v>1</v>
      </c>
      <c r="D17" s="9" t="n">
        <v>25157</v>
      </c>
      <c r="E17" s="9">
        <f>C17*D17</f>
        <v/>
      </c>
    </row>
    <row r="18">
      <c r="A18" s="22" t="inlineStr">
        <is>
          <t>S14</t>
        </is>
      </c>
      <c r="B18" t="inlineStr">
        <is>
          <t>Fire safety &amp; marshals</t>
        </is>
      </c>
      <c r="C18" s="13" t="n">
        <v>1</v>
      </c>
      <c r="D18" s="9" t="n">
        <v>18868</v>
      </c>
      <c r="E18" s="9">
        <f>C18*D18</f>
        <v/>
      </c>
    </row>
    <row r="19">
      <c r="A19" s="22" t="inlineStr">
        <is>
          <t>S15</t>
        </is>
      </c>
      <c r="B19" t="inlineStr">
        <is>
          <t>Parking &amp; traffic management — 7,000 cars</t>
        </is>
      </c>
      <c r="C19" s="13" t="n">
        <v>1</v>
      </c>
      <c r="D19" s="9" t="n">
        <v>55031</v>
      </c>
      <c r="E19" s="9">
        <f>C19*D19</f>
        <v/>
      </c>
    </row>
    <row r="20">
      <c r="A20" s="22" t="inlineStr">
        <is>
          <t>S16</t>
        </is>
      </c>
      <c r="B20" t="inlineStr">
        <is>
          <t>Shuttle service</t>
        </is>
      </c>
      <c r="C20" s="13" t="n">
        <v>1</v>
      </c>
      <c r="D20" s="9" t="n">
        <v>47170</v>
      </c>
      <c r="E20" s="9">
        <f>C20*D20</f>
        <v/>
      </c>
      <c r="F20" s="23" t="inlineStr">
        <is>
          <t>4 routes, 20 coaches</t>
        </is>
      </c>
    </row>
    <row r="21">
      <c r="B21" s="10" t="inlineStr">
        <is>
          <t>Subtotal</t>
        </is>
      </c>
      <c r="E21" s="11">
        <f>SUM(E5:E20)</f>
        <v/>
      </c>
    </row>
    <row r="22">
      <c r="B22" t="inlineStr">
        <is>
          <t>Contingency @ 5%</t>
        </is>
      </c>
      <c r="E22" s="9" t="n">
        <v>27898</v>
      </c>
    </row>
    <row r="23">
      <c r="B23" s="10" t="inlineStr">
        <is>
          <t>Total</t>
        </is>
      </c>
      <c r="E23" s="11">
        <f>SUM(E5:E22)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F2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52" customWidth="1" min="2" max="2"/>
    <col width="8" customWidth="1" min="3" max="3"/>
    <col width="13" customWidth="1" min="4" max="4"/>
    <col width="15" customWidth="1" min="5" max="5"/>
    <col width="62" customWidth="1" min="6" max="6"/>
  </cols>
  <sheetData>
    <row r="2">
      <c r="B2" s="8" t="inlineStr">
        <is>
          <t>Permitting &amp; Legal — line items</t>
        </is>
      </c>
    </row>
    <row r="4">
      <c r="A4" s="20" t="inlineStr">
        <is>
          <t>Ref</t>
        </is>
      </c>
      <c r="B4" s="20" t="inlineStr">
        <is>
          <t>Line item</t>
        </is>
      </c>
      <c r="C4" s="21" t="inlineStr">
        <is>
          <t>Qty</t>
        </is>
      </c>
      <c r="D4" s="21" t="inlineStr">
        <is>
          <t>Unit rate</t>
        </is>
      </c>
      <c r="E4" s="21" t="inlineStr">
        <is>
          <t>Amount</t>
        </is>
      </c>
      <c r="F4" s="21" t="inlineStr">
        <is>
          <t>Basis</t>
        </is>
      </c>
    </row>
    <row r="5">
      <c r="A5" s="22" t="inlineStr">
        <is>
          <t>L1</t>
        </is>
      </c>
      <c r="B5" t="inlineStr">
        <is>
          <t>County special-event permit — application, plan review, expediter</t>
        </is>
      </c>
      <c r="C5" s="13" t="n">
        <v>1</v>
      </c>
      <c r="D5" s="9" t="n">
        <v>24000</v>
      </c>
      <c r="E5" s="9">
        <f>C5*D5</f>
        <v/>
      </c>
      <c r="F5" s="23" t="inlineStr">
        <is>
          <t>City &amp; County of Honolulu; includes pre-application meetings</t>
        </is>
      </c>
    </row>
    <row r="6">
      <c r="A6" s="22" t="inlineStr">
        <is>
          <t>L2</t>
        </is>
      </c>
      <c r="B6" t="inlineStr">
        <is>
          <t>Land use &amp; zoning counsel — private parcel</t>
        </is>
      </c>
      <c r="C6" s="13" t="n">
        <v>1</v>
      </c>
      <c r="D6" s="9" t="n">
        <v>85000</v>
      </c>
      <c r="E6" s="9">
        <f>C6*D6</f>
        <v/>
      </c>
      <c r="F6" s="23" t="inlineStr">
        <is>
          <t>Zoning and special-management-area analysis for a 30,000-capacity event on family land</t>
        </is>
      </c>
    </row>
    <row r="7">
      <c r="A7" s="22" t="inlineStr">
        <is>
          <t>L3</t>
        </is>
      </c>
      <c r="B7" t="inlineStr">
        <is>
          <t>Environmental assessment (HRS 343) &amp; cultural review</t>
        </is>
      </c>
      <c r="C7" s="13" t="n">
        <v>1</v>
      </c>
      <c r="D7" s="9" t="n">
        <v>95000</v>
      </c>
      <c r="E7" s="9">
        <f>C7*D7</f>
        <v/>
      </c>
      <c r="F7" s="23" t="inlineStr">
        <is>
          <t>EA scoping and report; archaeological and cultural-monument review</t>
        </is>
      </c>
    </row>
    <row r="8">
      <c r="A8" s="22" t="inlineStr">
        <is>
          <t>L4</t>
        </is>
      </c>
      <c r="B8" t="inlineStr">
        <is>
          <t>Traffic impact study &amp; HPD traffic plan</t>
        </is>
      </c>
      <c r="C8" s="13" t="n">
        <v>1</v>
      </c>
      <c r="D8" s="9" t="n">
        <v>45000</v>
      </c>
      <c r="E8" s="9">
        <f>C8*D8</f>
        <v/>
      </c>
      <c r="F8" s="23" t="inlineStr">
        <is>
          <t>Engineer-led, HPD sign-off</t>
        </is>
      </c>
    </row>
    <row r="9">
      <c r="A9" s="22" t="inlineStr">
        <is>
          <t>L5</t>
        </is>
      </c>
      <c r="B9" t="inlineStr">
        <is>
          <t>Noise study &amp; county noise variance</t>
        </is>
      </c>
      <c r="C9" s="13" t="n">
        <v>1</v>
      </c>
      <c r="D9" s="9" t="n">
        <v>28000</v>
      </c>
      <c r="E9" s="9">
        <f>C9*D9</f>
        <v/>
      </c>
      <c r="F9" s="23" t="inlineStr">
        <is>
          <t>Acoustical modelling plus variance application</t>
        </is>
      </c>
    </row>
    <row r="10">
      <c r="A10" s="22" t="inlineStr">
        <is>
          <t>L6</t>
        </is>
      </c>
      <c r="B10" t="inlineStr">
        <is>
          <t>Liquor licence — Honolulu Liquor Commission</t>
        </is>
      </c>
      <c r="C10" s="13" t="n">
        <v>1</v>
      </c>
      <c r="D10" s="9" t="n">
        <v>27000</v>
      </c>
      <c r="E10" s="9">
        <f>C10*D10</f>
        <v/>
      </c>
      <c r="F10" s="23" t="inlineStr">
        <is>
          <t>Special-event licence, hearing and counsel</t>
        </is>
      </c>
    </row>
    <row r="11">
      <c r="A11" s="22" t="inlineStr">
        <is>
          <t>L7</t>
        </is>
      </c>
      <c r="B11" t="inlineStr">
        <is>
          <t>Fire clearance &amp; life-safety review</t>
        </is>
      </c>
      <c r="C11" s="13" t="n">
        <v>1</v>
      </c>
      <c r="D11" s="9" t="n">
        <v>18000</v>
      </c>
      <c r="E11" s="9">
        <f>C11*D11</f>
        <v/>
      </c>
      <c r="F11" s="23" t="inlineStr">
        <is>
          <t>HFD review of egress, suppression and occupancy</t>
        </is>
      </c>
    </row>
    <row r="12">
      <c r="A12" s="22" t="inlineStr">
        <is>
          <t>L8</t>
        </is>
      </c>
      <c r="B12" t="inlineStr">
        <is>
          <t>Structural certification — stage, towers, temporary structures</t>
        </is>
      </c>
      <c r="C12" s="13" t="n">
        <v>1</v>
      </c>
      <c r="D12" s="9" t="n">
        <v>42000</v>
      </c>
      <c r="E12" s="9">
        <f>C12*D12</f>
        <v/>
      </c>
      <c r="F12" s="23" t="inlineStr">
        <is>
          <t>Licensed engineer of record, stamped drawings</t>
        </is>
      </c>
    </row>
    <row r="13">
      <c r="A13" s="22" t="inlineStr">
        <is>
          <t>L9</t>
        </is>
      </c>
      <c r="B13" t="inlineStr">
        <is>
          <t>Temporary structure permits — tents, grandstands</t>
        </is>
      </c>
      <c r="C13" s="13" t="n">
        <v>1</v>
      </c>
      <c r="D13" s="9" t="n">
        <v>16000</v>
      </c>
      <c r="E13" s="9">
        <f>C13*D13</f>
        <v/>
      </c>
    </row>
    <row r="14">
      <c r="A14" s="22" t="inlineStr">
        <is>
          <t>L10</t>
        </is>
      </c>
      <c r="B14" t="inlineStr">
        <is>
          <t>DOH food-service &amp; sanitation plan review</t>
        </is>
      </c>
      <c r="C14" s="13" t="n">
        <v>1</v>
      </c>
      <c r="D14" s="9" t="n">
        <v>9000</v>
      </c>
      <c r="E14" s="9">
        <f>C14*D14</f>
        <v/>
      </c>
    </row>
    <row r="15">
      <c r="A15" s="22" t="inlineStr">
        <is>
          <t>L11</t>
        </is>
      </c>
      <c r="B15" t="inlineStr">
        <is>
          <t>Landowner agreement — indemnity, insurance, event terms</t>
        </is>
      </c>
      <c r="C15" s="13" t="n">
        <v>1</v>
      </c>
      <c r="D15" s="9" t="n">
        <v>32000</v>
      </c>
      <c r="E15" s="9">
        <f>C15*D15</f>
        <v/>
      </c>
      <c r="F15" s="23" t="inlineStr">
        <is>
          <t>Event agreement with the family entity; additional-insured wording</t>
        </is>
      </c>
    </row>
    <row r="16">
      <c r="A16" s="22" t="inlineStr">
        <is>
          <t>L12</t>
        </is>
      </c>
      <c r="B16" t="inlineStr">
        <is>
          <t>Family &amp; estate consent — tribute, name and likeness, land use</t>
        </is>
      </c>
      <c r="C16" s="13" t="n">
        <v>1</v>
      </c>
      <c r="D16" s="9" t="n">
        <v>25000</v>
      </c>
      <c r="E16" s="9">
        <f>C16*D16</f>
        <v/>
      </c>
      <c r="F16" s="23" t="inlineStr">
        <is>
          <t>Separate counsel for the family; consent in writing before any announcement</t>
        </is>
      </c>
    </row>
    <row r="17">
      <c r="A17" s="22" t="inlineStr">
        <is>
          <t>L13</t>
        </is>
      </c>
      <c r="B17" t="inlineStr">
        <is>
          <t>Artist agreement &amp; clearances</t>
        </is>
      </c>
      <c r="C17" s="13" t="n">
        <v>1</v>
      </c>
      <c r="D17" s="9" t="n">
        <v>55000</v>
      </c>
      <c r="E17" s="9">
        <f>C17*D17</f>
        <v/>
      </c>
      <c r="F17" s="23" t="inlineStr">
        <is>
          <t>Performance agreement, approvals, waivers</t>
        </is>
      </c>
    </row>
    <row r="18">
      <c r="A18" s="22" t="inlineStr">
        <is>
          <t>L14</t>
        </is>
      </c>
      <c r="B18" t="inlineStr">
        <is>
          <t>Music licensing — ASCAP, BMI, SESAC, GMR</t>
        </is>
      </c>
      <c r="C18" s="13" t="n">
        <v>1</v>
      </c>
      <c r="D18" s="9" t="n">
        <v>22000</v>
      </c>
      <c r="E18" s="9">
        <f>C18*D18</f>
        <v/>
      </c>
      <c r="F18" s="23" t="inlineStr">
        <is>
          <t>Blanket licences for the event and any broadcast</t>
        </is>
      </c>
    </row>
    <row r="19">
      <c r="A19" s="22" t="inlineStr">
        <is>
          <t>L15</t>
        </is>
      </c>
      <c r="B19" t="inlineStr">
        <is>
          <t>Insurance &amp; risk counsel</t>
        </is>
      </c>
      <c r="C19" s="13" t="n">
        <v>1</v>
      </c>
      <c r="D19" s="9" t="n">
        <v>18000</v>
      </c>
      <c r="E19" s="9">
        <f>C19*D19</f>
        <v/>
      </c>
      <c r="F19" s="23" t="inlineStr">
        <is>
          <t>Policy structure review alongside the broker</t>
        </is>
      </c>
    </row>
    <row r="20">
      <c r="A20" s="22" t="inlineStr">
        <is>
          <t>L16</t>
        </is>
      </c>
      <c r="B20" t="inlineStr">
        <is>
          <t>Local government liaison &amp; community notification</t>
        </is>
      </c>
      <c r="C20" s="13" t="n">
        <v>1</v>
      </c>
      <c r="D20" s="9" t="n">
        <v>35000</v>
      </c>
      <c r="E20" s="9">
        <f>C20*D20</f>
        <v/>
      </c>
      <c r="F20" s="23" t="inlineStr">
        <is>
          <t>Neighbourhood boards, community meetings, county liaison</t>
        </is>
      </c>
    </row>
    <row r="21">
      <c r="B21" s="10" t="inlineStr">
        <is>
          <t>Subtotal</t>
        </is>
      </c>
      <c r="E21" s="11">
        <f>SUM(E5:E20)</f>
        <v/>
      </c>
    </row>
    <row r="22">
      <c r="B22" t="inlineStr">
        <is>
          <t>Contingency @ 15%</t>
        </is>
      </c>
      <c r="E22" s="9" t="n">
        <v>86400</v>
      </c>
    </row>
    <row r="23">
      <c r="B23" s="10" t="inlineStr">
        <is>
          <t>Total</t>
        </is>
      </c>
      <c r="E23" s="11">
        <f>SUM(E5:E22)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52" customWidth="1" min="2" max="2"/>
    <col width="8" customWidth="1" min="3" max="3"/>
    <col width="13" customWidth="1" min="4" max="4"/>
    <col width="15" customWidth="1" min="5" max="5"/>
    <col width="62" customWidth="1" min="6" max="6"/>
  </cols>
  <sheetData>
    <row r="2">
      <c r="B2" s="8" t="inlineStr">
        <is>
          <t>Ops &amp; Marketing — line items</t>
        </is>
      </c>
    </row>
    <row r="4">
      <c r="A4" s="20" t="inlineStr">
        <is>
          <t>Ref</t>
        </is>
      </c>
      <c r="B4" s="20" t="inlineStr">
        <is>
          <t>Line item</t>
        </is>
      </c>
      <c r="C4" s="21" t="inlineStr">
        <is>
          <t>Qty</t>
        </is>
      </c>
      <c r="D4" s="21" t="inlineStr">
        <is>
          <t>Unit rate</t>
        </is>
      </c>
      <c r="E4" s="21" t="inlineStr">
        <is>
          <t>Amount</t>
        </is>
      </c>
      <c r="F4" s="21" t="inlineStr">
        <is>
          <t>Basis</t>
        </is>
      </c>
    </row>
    <row r="5">
      <c r="A5" s="22" t="inlineStr">
        <is>
          <t>O1</t>
        </is>
      </c>
      <c r="B5" t="inlineStr">
        <is>
          <t>Security — 450 guards x 3 days</t>
        </is>
      </c>
      <c r="C5" s="13" t="n">
        <v>450</v>
      </c>
      <c r="D5" s="9" t="n">
        <v>181</v>
      </c>
      <c r="E5" s="9">
        <f>C5*D5</f>
        <v/>
      </c>
      <c r="F5" s="23" t="inlineStr">
        <is>
          <t>Licensed agency, 3 shifts</t>
        </is>
      </c>
    </row>
    <row r="6">
      <c r="A6" s="22" t="inlineStr">
        <is>
          <t>O2</t>
        </is>
      </c>
      <c r="B6" t="inlineStr">
        <is>
          <t>Stewards / ushers</t>
        </is>
      </c>
      <c r="C6" s="13" t="n">
        <v>250</v>
      </c>
      <c r="D6" s="9" t="n">
        <v>138</v>
      </c>
      <c r="E6" s="9">
        <f>C6*D6</f>
        <v/>
      </c>
    </row>
    <row r="7">
      <c r="A7" s="22" t="inlineStr">
        <is>
          <t>O3</t>
        </is>
      </c>
      <c r="B7" t="inlineStr">
        <is>
          <t>Medical staff &amp; ambulances</t>
        </is>
      </c>
      <c r="C7" s="13" t="n">
        <v>1</v>
      </c>
      <c r="D7" s="9" t="n">
        <v>47170</v>
      </c>
      <c r="E7" s="9">
        <f>C7*D7</f>
        <v/>
      </c>
      <c r="F7" s="23" t="inlineStr">
        <is>
          <t>4 doctors, 12 nurses, 6 ALS units</t>
        </is>
      </c>
    </row>
    <row r="8">
      <c r="A8" s="22" t="inlineStr">
        <is>
          <t>O4</t>
        </is>
      </c>
      <c r="B8" t="inlineStr">
        <is>
          <t>Command centre, comms &amp; CCTV operations</t>
        </is>
      </c>
      <c r="C8" s="13" t="n">
        <v>1</v>
      </c>
      <c r="D8" s="9" t="n">
        <v>28302</v>
      </c>
      <c r="E8" s="9">
        <f>C8*D8</f>
        <v/>
      </c>
    </row>
    <row r="9">
      <c r="A9" s="22" t="inlineStr">
        <is>
          <t>O5</t>
        </is>
      </c>
      <c r="B9" t="inlineStr">
        <is>
          <t>Accreditation &amp; credentials</t>
        </is>
      </c>
      <c r="C9" s="13" t="n">
        <v>1</v>
      </c>
      <c r="D9" s="9" t="n">
        <v>12579</v>
      </c>
      <c r="E9" s="9">
        <f>C9*D9</f>
        <v/>
      </c>
    </row>
    <row r="10">
      <c r="A10" s="22" t="inlineStr">
        <is>
          <t>O6</t>
        </is>
      </c>
      <c r="B10" t="inlineStr">
        <is>
          <t>Volunteer programme</t>
        </is>
      </c>
      <c r="C10" s="13" t="n">
        <v>1</v>
      </c>
      <c r="D10" s="9" t="n">
        <v>9434</v>
      </c>
      <c r="E10" s="9">
        <f>C10*D10</f>
        <v/>
      </c>
    </row>
    <row r="11">
      <c r="A11" s="22" t="inlineStr">
        <is>
          <t>O7</t>
        </is>
      </c>
      <c r="B11" t="inlineStr">
        <is>
          <t>Insurance — PL, event cancellation, artist cancellation</t>
        </is>
      </c>
      <c r="C11" s="13" t="n">
        <v>1</v>
      </c>
      <c r="D11" s="9" t="n">
        <v>117925</v>
      </c>
      <c r="E11" s="9">
        <f>C11*D11</f>
        <v/>
      </c>
      <c r="F11" s="23" t="inlineStr">
        <is>
          <t>0.6% of sum insured + cancellation cover</t>
        </is>
      </c>
    </row>
    <row r="12">
      <c r="A12" s="22" t="inlineStr">
        <is>
          <t>O10</t>
        </is>
      </c>
      <c r="B12" t="inlineStr">
        <is>
          <t>Core team travel &amp; accommodation</t>
        </is>
      </c>
      <c r="C12" s="13" t="n">
        <v>1</v>
      </c>
      <c r="D12" s="9" t="n">
        <v>28302</v>
      </c>
      <c r="E12" s="9">
        <f>C12*D12</f>
        <v/>
      </c>
    </row>
    <row r="13">
      <c r="A13" s="22" t="inlineStr">
        <is>
          <t>M1</t>
        </is>
      </c>
      <c r="B13" t="inlineStr">
        <is>
          <t>Media buy — OOH, radio, digital, TV</t>
        </is>
      </c>
      <c r="C13" s="13" t="n">
        <v>1</v>
      </c>
      <c r="D13" s="9" t="n">
        <v>345912</v>
      </c>
      <c r="E13" s="9">
        <f>C13*D13</f>
        <v/>
      </c>
      <c r="F13" s="23" t="inlineStr">
        <is>
          <t>10-week campaign</t>
        </is>
      </c>
    </row>
    <row r="14">
      <c r="A14" s="22" t="inlineStr">
        <is>
          <t>M2</t>
        </is>
      </c>
      <c r="B14" t="inlineStr">
        <is>
          <t>Creative &amp; content production</t>
        </is>
      </c>
      <c r="C14" s="13" t="n">
        <v>1</v>
      </c>
      <c r="D14" s="9" t="n">
        <v>94340</v>
      </c>
      <c r="E14" s="9">
        <f>C14*D14</f>
        <v/>
      </c>
    </row>
    <row r="15">
      <c r="A15" s="22" t="inlineStr">
        <is>
          <t>M3</t>
        </is>
      </c>
      <c r="B15" t="inlineStr">
        <is>
          <t>PR agency &amp; KOL programme</t>
        </is>
      </c>
      <c r="C15" s="13" t="n">
        <v>1</v>
      </c>
      <c r="D15" s="9" t="n">
        <v>78616</v>
      </c>
      <c r="E15" s="9">
        <f>C15*D15</f>
        <v/>
      </c>
    </row>
    <row r="16">
      <c r="A16" s="22" t="inlineStr">
        <is>
          <t>M4</t>
        </is>
      </c>
      <c r="B16" t="inlineStr">
        <is>
          <t>Sponsorship activation support</t>
        </is>
      </c>
      <c r="C16" s="13" t="n">
        <v>1</v>
      </c>
      <c r="D16" s="9" t="n">
        <v>31447</v>
      </c>
      <c r="E16" s="9">
        <f>C16*D16</f>
        <v/>
      </c>
    </row>
    <row r="17">
      <c r="A17" s="22" t="inlineStr">
        <is>
          <t>M5</t>
        </is>
      </c>
      <c r="B17" t="inlineStr">
        <is>
          <t>Ticketing platform fee — 5% of gross</t>
        </is>
      </c>
      <c r="C17" s="13" t="n">
        <v>1</v>
      </c>
      <c r="D17" s="9" t="n">
        <v>262972</v>
      </c>
      <c r="E17" s="9">
        <f>C17*D17</f>
        <v/>
      </c>
      <c r="F17" s="23" t="inlineStr">
        <is>
          <t>Ticketmaster / equivalent</t>
        </is>
      </c>
    </row>
    <row r="18">
      <c r="A18" s="22" t="inlineStr">
        <is>
          <t>M6</t>
        </is>
      </c>
      <c r="B18" t="inlineStr">
        <is>
          <t>Payment gateway — 2.5% of gross</t>
        </is>
      </c>
      <c r="C18" s="13" t="n">
        <v>1</v>
      </c>
      <c r="D18" s="9" t="n">
        <v>131486</v>
      </c>
      <c r="E18" s="9">
        <f>C18*D18</f>
        <v/>
      </c>
      <c r="F18" s="23" t="inlineStr">
        <is>
          <t>Card &amp; e-wallet</t>
        </is>
      </c>
    </row>
    <row r="19">
      <c r="B19" s="10" t="inlineStr">
        <is>
          <t>Subtotal</t>
        </is>
      </c>
      <c r="E19" s="11">
        <f>SUM(E5:E18)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F10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52" customWidth="1" min="2" max="2"/>
    <col width="8" customWidth="1" min="3" max="3"/>
    <col width="13" customWidth="1" min="4" max="4"/>
    <col width="15" customWidth="1" min="5" max="5"/>
    <col width="62" customWidth="1" min="6" max="6"/>
  </cols>
  <sheetData>
    <row r="2">
      <c r="B2" s="8" t="inlineStr">
        <is>
          <t>Overhead — line items</t>
        </is>
      </c>
    </row>
    <row r="4">
      <c r="A4" s="20" t="inlineStr">
        <is>
          <t>Ref</t>
        </is>
      </c>
      <c r="B4" s="20" t="inlineStr">
        <is>
          <t>Line item</t>
        </is>
      </c>
      <c r="C4" s="21" t="inlineStr">
        <is>
          <t>Qty</t>
        </is>
      </c>
      <c r="D4" s="21" t="inlineStr">
        <is>
          <t>Unit rate</t>
        </is>
      </c>
      <c r="E4" s="21" t="inlineStr">
        <is>
          <t>Amount</t>
        </is>
      </c>
      <c r="F4" s="21" t="inlineStr">
        <is>
          <t>Basis</t>
        </is>
      </c>
    </row>
    <row r="5">
      <c r="A5" s="22" t="inlineStr">
        <is>
          <t>H1</t>
        </is>
      </c>
      <c r="B5" t="inlineStr">
        <is>
          <t>Core team — 12 pax x 12 months</t>
        </is>
      </c>
      <c r="C5" s="13" t="n">
        <v>1</v>
      </c>
      <c r="D5" s="9" t="n">
        <v>188679</v>
      </c>
      <c r="E5" s="9">
        <f>C5*D5</f>
        <v/>
      </c>
      <c r="F5" s="23" t="inlineStr">
        <is>
          <t>Allocated to event</t>
        </is>
      </c>
    </row>
    <row r="6">
      <c r="A6" s="22" t="inlineStr">
        <is>
          <t>H2</t>
        </is>
      </c>
      <c r="B6" t="inlineStr">
        <is>
          <t>Office, IT &amp; software</t>
        </is>
      </c>
      <c r="C6" s="13" t="n">
        <v>1</v>
      </c>
      <c r="D6" s="9" t="n">
        <v>31447</v>
      </c>
      <c r="E6" s="9">
        <f>C6*D6</f>
        <v/>
      </c>
    </row>
    <row r="7">
      <c r="A7" s="22" t="inlineStr">
        <is>
          <t>H3</t>
        </is>
      </c>
      <c r="B7" t="inlineStr">
        <is>
          <t>Audit, accounting &amp; tax advisory</t>
        </is>
      </c>
      <c r="C7" s="13" t="n">
        <v>1</v>
      </c>
      <c r="D7" s="9" t="n">
        <v>28302</v>
      </c>
      <c r="E7" s="9">
        <f>C7*D7</f>
        <v/>
      </c>
    </row>
    <row r="8">
      <c r="A8" s="22" t="inlineStr">
        <is>
          <t>H4</t>
        </is>
      </c>
      <c r="B8" t="inlineStr">
        <is>
          <t>Bank charges &amp; financing</t>
        </is>
      </c>
      <c r="C8" s="13" t="n">
        <v>1</v>
      </c>
      <c r="D8" s="9" t="n">
        <v>78616</v>
      </c>
      <c r="E8" s="9">
        <f>C8*D8</f>
        <v/>
      </c>
      <c r="F8" s="23" t="inlineStr">
        <is>
          <t>Bridge facility on talent deposit</t>
        </is>
      </c>
    </row>
    <row r="9">
      <c r="A9" s="22" t="inlineStr">
        <is>
          <t>H5</t>
        </is>
      </c>
      <c r="B9" t="inlineStr">
        <is>
          <t>FX hedge cost</t>
        </is>
      </c>
      <c r="C9" s="13" t="n">
        <v>1</v>
      </c>
      <c r="D9" s="9" t="n">
        <v>47170</v>
      </c>
      <c r="E9" s="9">
        <f>C9*D9</f>
        <v/>
      </c>
      <c r="F9" s="23" t="inlineStr">
        <is>
          <t>Carried at Manila's rate for comparison; not required in a USD-only market</t>
        </is>
      </c>
    </row>
    <row r="10">
      <c r="B10" s="10" t="inlineStr">
        <is>
          <t>Subtotal</t>
        </is>
      </c>
      <c r="E10" s="11">
        <f>SUM(E5:E9)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E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58" customWidth="1" min="2" max="2"/>
    <col width="12" customWidth="1" min="3" max="3"/>
    <col width="10" customWidth="1" min="4" max="4"/>
    <col width="15" customWidth="1" min="5" max="5"/>
  </cols>
  <sheetData>
    <row r="2">
      <c r="B2" s="8" t="inlineStr">
        <is>
          <t>Ticket tiers and revenue</t>
        </is>
      </c>
    </row>
    <row r="4">
      <c r="A4" s="20" t="inlineStr">
        <is>
          <t>Tier</t>
        </is>
      </c>
      <c r="B4" s="20" t="inlineStr">
        <is>
          <t>Positioning</t>
        </is>
      </c>
      <c r="C4" s="21" t="inlineStr">
        <is>
          <t>Price</t>
        </is>
      </c>
      <c r="D4" s="21" t="inlineStr">
        <is>
          <t>Tickets</t>
        </is>
      </c>
      <c r="E4" s="21" t="inlineStr">
        <is>
          <t>Gross</t>
        </is>
      </c>
    </row>
    <row r="5">
      <c r="A5" t="inlineStr">
        <is>
          <t>Diamond</t>
        </is>
      </c>
      <c r="B5" t="inlineStr">
        <is>
          <t>Front-stage pit + hospitality lounge, welcome bar, dedicated entry</t>
        </is>
      </c>
      <c r="C5" s="9" t="n">
        <v>472</v>
      </c>
      <c r="D5" s="13" t="n">
        <v>1000</v>
      </c>
      <c r="E5" s="9">
        <f>C5*D5</f>
        <v/>
      </c>
    </row>
    <row r="6">
      <c r="A6" t="inlineStr">
        <is>
          <t>Platinum</t>
        </is>
      </c>
      <c r="B6" t="inlineStr">
        <is>
          <t>Front-stage standing, fast-track lane, cloakroom</t>
        </is>
      </c>
      <c r="C6" s="9" t="n">
        <v>346</v>
      </c>
      <c r="D6" s="13" t="n">
        <v>3000</v>
      </c>
      <c r="E6" s="9">
        <f>C6*D6</f>
        <v/>
      </c>
    </row>
    <row r="7">
      <c r="A7" t="inlineStr">
        <is>
          <t>Gold</t>
        </is>
      </c>
      <c r="B7" t="inlineStr">
        <is>
          <t>Premium general admission, centre-view</t>
        </is>
      </c>
      <c r="C7" s="9" t="n">
        <v>220</v>
      </c>
      <c r="D7" s="13" t="n">
        <v>8000</v>
      </c>
      <c r="E7" s="9">
        <f>C7*D7</f>
        <v/>
      </c>
    </row>
    <row r="8">
      <c r="A8" t="inlineStr">
        <is>
          <t>Silver</t>
        </is>
      </c>
      <c r="B8" t="inlineStr">
        <is>
          <t>General admission</t>
        </is>
      </c>
      <c r="C8" s="9" t="n">
        <v>142</v>
      </c>
      <c r="D8" s="13" t="n">
        <v>11000</v>
      </c>
      <c r="E8" s="9">
        <f>C8*D8</f>
        <v/>
      </c>
    </row>
    <row r="9">
      <c r="A9" t="inlineStr">
        <is>
          <t>Bronze</t>
        </is>
      </c>
      <c r="B9" t="inlineStr">
        <is>
          <t>Early-bird / student general admission</t>
        </is>
      </c>
      <c r="C9" s="9" t="n">
        <v>79</v>
      </c>
      <c r="D9" s="13" t="n">
        <v>5500</v>
      </c>
      <c r="E9" s="9">
        <f>C9*D9</f>
        <v/>
      </c>
    </row>
    <row r="10">
      <c r="A10" s="10" t="inlineStr">
        <is>
          <t>Total</t>
        </is>
      </c>
      <c r="E10" s="11">
        <f>SUM(E5:E9)</f>
        <v/>
      </c>
    </row>
    <row r="12">
      <c r="B12" t="inlineStr">
        <is>
          <t>Sponsorship</t>
        </is>
      </c>
      <c r="E12" s="9" t="n">
        <v>1730000</v>
      </c>
    </row>
    <row r="13">
      <c r="B13" t="inlineStr">
        <is>
          <t>Ancillary</t>
        </is>
      </c>
      <c r="E13" s="9" t="n">
        <v>340000</v>
      </c>
    </row>
    <row r="14">
      <c r="B14" t="inlineStr">
        <is>
          <t>Revenue before tax</t>
        </is>
      </c>
      <c r="E14" s="9" t="n">
        <v>7336500</v>
      </c>
    </row>
    <row r="15">
      <c r="B15" t="inlineStr">
        <is>
          <t>Average ticket</t>
        </is>
      </c>
      <c r="E15" s="9" t="n">
        <v>184.7894736842105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D1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70" customWidth="1" min="4" max="4"/>
  </cols>
  <sheetData>
    <row r="2">
      <c r="B2" s="8" t="inlineStr">
        <is>
          <t>Statutory layer: Manila against Honolulu</t>
        </is>
      </c>
    </row>
    <row r="4">
      <c r="A4" s="20" t="inlineStr">
        <is>
          <t>Tax</t>
        </is>
      </c>
      <c r="B4" s="20" t="inlineStr">
        <is>
          <t>Manila</t>
        </is>
      </c>
      <c r="C4" s="21" t="inlineStr">
        <is>
          <t>Honolulu</t>
        </is>
      </c>
      <c r="D4" s="21" t="inlineStr">
        <is>
          <t>Note</t>
        </is>
      </c>
    </row>
    <row r="5">
      <c r="A5" t="inlineStr">
        <is>
          <t>12% final withholding VAT on foreign talent</t>
        </is>
      </c>
      <c r="B5" s="9" t="n">
        <v>560000</v>
      </c>
      <c r="C5" s="9" t="n">
        <v>0</v>
      </c>
      <c r="D5" s="23" t="inlineStr">
        <is>
          <t>Does not apply: a US artist paid in dollars by a US promoter</t>
        </is>
      </c>
    </row>
    <row r="6">
      <c r="A6" t="inlineStr">
        <is>
          <t>VAT on admissions, 12/112 of gross</t>
        </is>
      </c>
      <c r="B6" s="9" t="n">
        <v>560000</v>
      </c>
      <c r="C6" s="9" t="n">
        <v>0</v>
      </c>
      <c r="D6" s="23" t="inlineStr">
        <is>
          <t>Does not apply: no admissions VAT in Hawaii</t>
        </is>
      </c>
    </row>
    <row r="7">
      <c r="A7" t="inlineStr">
        <is>
          <t>Amusement tax at 10% of gross</t>
        </is>
      </c>
      <c r="B7" s="9" t="n">
        <v>530000</v>
      </c>
      <c r="C7" s="9" t="n">
        <v>0</v>
      </c>
      <c r="D7" s="23" t="inlineStr">
        <is>
          <t>Does not apply: Hawaii has no admissions or amusement tax</t>
        </is>
      </c>
    </row>
    <row r="8">
      <c r="A8" t="inlineStr">
        <is>
          <t>Local business tax</t>
        </is>
      </c>
      <c r="B8" s="9" t="n">
        <v>110000</v>
      </c>
      <c r="C8" s="9" t="n">
        <v>0</v>
      </c>
      <c r="D8" s="23" t="inlineStr">
        <is>
          <t>Does not apply: replaced by GET</t>
        </is>
      </c>
    </row>
    <row r="9">
      <c r="A9" t="inlineStr">
        <is>
          <t>25% final withholding income tax</t>
        </is>
      </c>
      <c r="B9" s="9" t="n">
        <v>1190000</v>
      </c>
      <c r="C9" s="9" t="n">
        <v>0</v>
      </c>
      <c r="D9" s="23" t="inlineStr">
        <is>
          <t>Does not apply: no withholding on a US artist, and no BIR ruling to obtain</t>
        </is>
      </c>
    </row>
    <row r="10">
      <c r="A10" t="inlineStr">
        <is>
          <t>Hawaii GET @ 4.5% of gross receipts</t>
        </is>
      </c>
      <c r="B10" s="9" t="n">
        <v>0</v>
      </c>
      <c r="C10" s="9" t="n">
        <v>330142</v>
      </c>
      <c r="D10" s="23" t="inlineStr">
        <is>
          <t>4.0% state + 0.5% Oahu county surcharge; 4.712% when passed to the buyer</t>
        </is>
      </c>
    </row>
    <row r="12">
      <c r="A12" s="10" t="inlineStr">
        <is>
          <t>Freed inside the envelope</t>
        </is>
      </c>
      <c r="C12" s="11" t="n">
        <v>1429858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H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56" customWidth="1" min="2" max="2"/>
    <col width="8" customWidth="1" min="3" max="3"/>
    <col width="12" customWidth="1" min="4" max="4"/>
    <col width="13" customWidth="1" min="5" max="5"/>
    <col width="13" customWidth="1" min="6" max="6"/>
    <col width="13" customWidth="1" min="7" max="7"/>
    <col width="10" customWidth="1" min="8" max="8"/>
  </cols>
  <sheetData>
    <row r="2">
      <c r="B2" s="8" t="inlineStr">
        <is>
          <t>Scenarios, Manila basis</t>
        </is>
      </c>
    </row>
    <row r="4">
      <c r="A4" s="20" t="inlineStr">
        <is>
          <t>Ref</t>
        </is>
      </c>
      <c r="B4" s="20" t="inlineStr">
        <is>
          <t>Scenario</t>
        </is>
      </c>
      <c r="C4" s="21" t="inlineStr">
        <is>
          <t>Nights</t>
        </is>
      </c>
      <c r="D4" s="21" t="inlineStr">
        <is>
          <t>Attendance</t>
        </is>
      </c>
      <c r="E4" s="21" t="inlineStr">
        <is>
          <t>Revenue</t>
        </is>
      </c>
      <c r="F4" s="21" t="inlineStr">
        <is>
          <t>Cost</t>
        </is>
      </c>
      <c r="G4" s="21" t="inlineStr">
        <is>
          <t>Net</t>
        </is>
      </c>
      <c r="H4" s="21" t="inlineStr">
        <is>
          <t>Margin</t>
        </is>
      </c>
    </row>
    <row r="5">
      <c r="A5" t="inlineStr">
        <is>
          <t>S1</t>
        </is>
      </c>
      <c r="B5" t="inlineStr">
        <is>
          <t>Base — 30,000, one night, market pricing</t>
        </is>
      </c>
      <c r="C5" t="n">
        <v>1</v>
      </c>
      <c r="D5" s="13" t="n">
        <v>30000</v>
      </c>
      <c r="E5" s="24" t="n">
        <v>7.33</v>
      </c>
      <c r="F5" s="24" t="n">
        <v>11.85</v>
      </c>
      <c r="G5" s="25" t="n">
        <v>-4.52</v>
      </c>
      <c r="H5" s="18" t="n">
        <v>-0.616</v>
      </c>
    </row>
    <row r="6">
      <c r="A6" t="inlineStr">
        <is>
          <t>S2</t>
        </is>
      </c>
      <c r="B6" t="inlineStr">
        <is>
          <t>Two nights at the same 30,000 footprint</t>
        </is>
      </c>
      <c r="C6" t="n">
        <v>2</v>
      </c>
      <c r="D6" s="13" t="n">
        <v>30000</v>
      </c>
      <c r="E6" s="24" t="n">
        <v>13.41</v>
      </c>
      <c r="F6" s="24" t="n">
        <v>16.91</v>
      </c>
      <c r="G6" s="25" t="n">
        <v>-3.5</v>
      </c>
      <c r="H6" s="18" t="n">
        <v>-0.261</v>
      </c>
    </row>
    <row r="7">
      <c r="A7" t="inlineStr">
        <is>
          <t>S3</t>
        </is>
      </c>
      <c r="B7" t="inlineStr">
        <is>
          <t>Premium pricing — average +30%</t>
        </is>
      </c>
      <c r="C7" t="n">
        <v>1</v>
      </c>
      <c r="D7" s="13" t="n">
        <v>30000</v>
      </c>
      <c r="E7" s="24" t="n">
        <v>8.970000000000001</v>
      </c>
      <c r="F7" s="24" t="n">
        <v>12.22</v>
      </c>
      <c r="G7" s="25" t="n">
        <v>-3.25</v>
      </c>
      <c r="H7" s="18" t="n">
        <v>-0.362</v>
      </c>
    </row>
    <row r="8">
      <c r="A8" t="inlineStr">
        <is>
          <t>S4</t>
        </is>
      </c>
      <c r="B8" t="inlineStr">
        <is>
          <t>45,000 capacity, one night</t>
        </is>
      </c>
      <c r="C8" t="n">
        <v>1</v>
      </c>
      <c r="D8" s="13" t="n">
        <v>45000</v>
      </c>
      <c r="E8" s="24" t="n">
        <v>10.45</v>
      </c>
      <c r="F8" s="24" t="n">
        <v>13.23</v>
      </c>
      <c r="G8" s="25" t="n">
        <v>-2.78</v>
      </c>
      <c r="H8" s="18" t="n">
        <v>-0.267</v>
      </c>
    </row>
    <row r="9">
      <c r="A9" t="inlineStr">
        <is>
          <t>S5</t>
        </is>
      </c>
      <c r="B9" t="inlineStr">
        <is>
          <t>Negotiated buyout at USD 3.0m</t>
        </is>
      </c>
      <c r="C9" t="n">
        <v>1</v>
      </c>
      <c r="D9" s="13" t="n">
        <v>30000</v>
      </c>
      <c r="E9" s="24" t="n">
        <v>7.33</v>
      </c>
      <c r="F9" s="24" t="n">
        <v>10.61</v>
      </c>
      <c r="G9" s="25" t="n">
        <v>-3.28</v>
      </c>
      <c r="H9" s="18" t="n">
        <v>-0.447</v>
      </c>
    </row>
    <row r="10">
      <c r="A10" t="inlineStr">
        <is>
          <t>S6</t>
        </is>
      </c>
      <c r="B10" t="inlineStr">
        <is>
          <t>Sponsor-led — sponsorship at 1.57x</t>
        </is>
      </c>
      <c r="C10" t="n">
        <v>1</v>
      </c>
      <c r="D10" s="13" t="n">
        <v>30000</v>
      </c>
      <c r="E10" s="24" t="n">
        <v>9.06</v>
      </c>
      <c r="F10" s="24" t="n">
        <v>11.85</v>
      </c>
      <c r="G10" s="25" t="n">
        <v>-2.79</v>
      </c>
      <c r="H10" s="18" t="n">
        <v>-0.308</v>
      </c>
    </row>
    <row r="11">
      <c r="A11" t="inlineStr">
        <is>
          <t>R</t>
        </is>
      </c>
      <c r="B11" t="inlineStr">
        <is>
          <t>Recommended structure</t>
        </is>
      </c>
      <c r="C11" t="n">
        <v>2</v>
      </c>
      <c r="D11" s="13" t="n">
        <v>30000</v>
      </c>
      <c r="E11" s="24" t="n">
        <v>16.2</v>
      </c>
      <c r="F11" s="24" t="n">
        <v>15.96</v>
      </c>
      <c r="G11" s="25" t="n">
        <v>0.24</v>
      </c>
      <c r="H11" s="18" t="n">
        <v>0.015</v>
      </c>
    </row>
    <row r="13">
      <c r="B13" s="7" t="inlineStr">
        <is>
          <t>Each scenario improves by about $1.43m on a Hawaii tax basis, since the admission taxes and foreign-talent VAT fall away and one GET line replaces them.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120" customWidth="1" min="2" max="2"/>
  </cols>
  <sheetData>
    <row r="2">
      <c r="B2" s="8" t="inlineStr">
        <is>
          <t>Sources and provenance</t>
        </is>
      </c>
    </row>
    <row r="4" ht="30" customHeight="1">
      <c r="B4" s="26" t="inlineStr">
        <is>
          <t>Line items, totals, tiers and scenarios: Manila budget book, November 2026, carried unchanged so the two documents price against each other.</t>
        </is>
      </c>
    </row>
    <row r="5" ht="30" customHeight="1">
      <c r="B5" s="26" t="inlineStr">
        <is>
          <t>Aloha Stadium: closed and being dismantled. Replacement at Halawa: under construction, published capacity 22,500, 2029 target.</t>
        </is>
      </c>
    </row>
    <row r="6" ht="30" customHeight="1">
      <c r="B6" s="26" t="inlineStr">
        <is>
          <t>Blaisdell Center 8,800 seats; Stan Sheriff Center 10,300; Waikiki Shell 8,400.</t>
        </is>
      </c>
    </row>
    <row r="7" ht="30" customHeight="1">
      <c r="B7" s="26" t="inlineStr">
        <is>
          <t>Demand: three consecutive sold-out nights at Aloha Stadium, November 2018, ~36,000 a night, 100,000+ across the run (Honolulu Star-Advertiser; Hawaii News Now).</t>
        </is>
      </c>
    </row>
    <row r="8" ht="30" customHeight="1">
      <c r="B8" s="26" t="inlineStr">
        <is>
          <t>Blaisdell 2014: 26,400 seats sold in two hours, 42% of buyers from the mainland (Christian Science Monitor).</t>
        </is>
      </c>
    </row>
    <row r="9" ht="30" customHeight="1">
      <c r="B9" s="26" t="inlineStr">
        <is>
          <t>Hawaii GET: 4% state plus 0.5% Oahu county surcharge = 4.5%; 4.712% when passed on (Hawaii Department of Taxation, Tax Facts 37-1).</t>
        </is>
      </c>
    </row>
    <row r="10" ht="30" customHeight="1">
      <c r="B10" s="26" t="inlineStr">
        <is>
          <t>Visitor arrivals 2025: 9.64m (Hawaii DBEDT / HTA).</t>
        </is>
      </c>
    </row>
    <row r="11" ht="30" customHeight="1">
      <c r="B11" s="26" t="inlineStr">
        <is>
          <t>Cost lines are planning estimates, not vendor quotes.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2026-11-04T00:23:59Z</dcterms:created>
  <dcterms:modified xmlns:dcterms="http://purl.org/dc/terms/" xmlns:xsi="http://www.w3.org/2001/XMLSchema-instance" xsi:type="dcterms:W3CDTF">2026-11-04T00:23:59Z</dcterms:modified>
</cp:coreProperties>
</file>